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2023\"/>
    </mc:Choice>
  </mc:AlternateContent>
  <xr:revisionPtr revIDLastSave="0" documentId="8_{F3935A65-C870-4FB9-9CE3-4712820754AE}" xr6:coauthVersionLast="47" xr6:coauthVersionMax="47" xr10:uidLastSave="{00000000-0000-0000-0000-000000000000}"/>
  <bookViews>
    <workbookView xWindow="-120" yWindow="-120" windowWidth="29040" windowHeight="15840" xr2:uid="{E434149B-2601-4830-8C3A-5D039F85EF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N19" i="1"/>
  <c r="L19" i="1"/>
  <c r="J19" i="1"/>
  <c r="H19" i="1"/>
  <c r="P18" i="1"/>
  <c r="N18" i="1"/>
  <c r="L18" i="1"/>
  <c r="J18" i="1"/>
  <c r="H18" i="1"/>
  <c r="H17" i="1"/>
  <c r="P16" i="1"/>
  <c r="N16" i="1"/>
  <c r="L16" i="1"/>
  <c r="J16" i="1"/>
  <c r="H16" i="1"/>
  <c r="P15" i="1"/>
  <c r="N15" i="1"/>
  <c r="L15" i="1"/>
  <c r="J15" i="1"/>
  <c r="H15" i="1"/>
  <c r="P14" i="1"/>
  <c r="N14" i="1"/>
  <c r="L14" i="1"/>
  <c r="J14" i="1"/>
  <c r="H14" i="1"/>
  <c r="P13" i="1"/>
  <c r="N13" i="1"/>
  <c r="L13" i="1"/>
  <c r="J13" i="1"/>
  <c r="H13" i="1"/>
  <c r="P12" i="1"/>
  <c r="N12" i="1"/>
  <c r="L12" i="1"/>
  <c r="J12" i="1"/>
  <c r="H12" i="1"/>
  <c r="P11" i="1"/>
  <c r="N11" i="1"/>
  <c r="L11" i="1"/>
  <c r="J11" i="1"/>
  <c r="H11" i="1"/>
  <c r="J10" i="1"/>
  <c r="H10" i="1"/>
  <c r="P9" i="1"/>
  <c r="J9" i="1"/>
  <c r="H9" i="1"/>
  <c r="H8" i="1"/>
  <c r="H7" i="1"/>
  <c r="J6" i="1"/>
  <c r="H6" i="1"/>
</calcChain>
</file>

<file path=xl/sharedStrings.xml><?xml version="1.0" encoding="utf-8"?>
<sst xmlns="http://schemas.openxmlformats.org/spreadsheetml/2006/main" count="117" uniqueCount="57">
  <si>
    <t>Kerkesat per punesim me dosje jashte portalit deri në datën 29.09.2023</t>
  </si>
  <si>
    <t xml:space="preserve">Nr </t>
  </si>
  <si>
    <t>DRAP</t>
  </si>
  <si>
    <t>ZVAP</t>
  </si>
  <si>
    <t>Id</t>
  </si>
  <si>
    <t xml:space="preserve">Vendbanimi </t>
  </si>
  <si>
    <t>Profili</t>
  </si>
  <si>
    <t>Nota mesatare</t>
  </si>
  <si>
    <t>Piket nota mesatare</t>
  </si>
  <si>
    <t>Shkalla e kualifikimit</t>
  </si>
  <si>
    <t>Pikët për Kualifikim</t>
  </si>
  <si>
    <t>Gjuhet e Huaja</t>
  </si>
  <si>
    <t>Certifikata</t>
  </si>
  <si>
    <t>Vite pune</t>
  </si>
  <si>
    <t>Piket dosja</t>
  </si>
  <si>
    <t>IAL,B2</t>
  </si>
  <si>
    <t>Piket</t>
  </si>
  <si>
    <t>Kredite</t>
  </si>
  <si>
    <t>Piket per kredite</t>
  </si>
  <si>
    <t>Nr.viteve</t>
  </si>
  <si>
    <t>DRAP FIER</t>
  </si>
  <si>
    <t>FIER</t>
  </si>
  <si>
    <t>Fier</t>
  </si>
  <si>
    <t xml:space="preserve">Koreografi </t>
  </si>
  <si>
    <t>Kanto</t>
  </si>
  <si>
    <t>Muzikë</t>
  </si>
  <si>
    <t>Fizikë</t>
  </si>
  <si>
    <t>Mbi 3 Kredite</t>
  </si>
  <si>
    <t>Edukim fizik</t>
  </si>
  <si>
    <t>III-Mire</t>
  </si>
  <si>
    <t>IAL</t>
  </si>
  <si>
    <t>Arsim fillor</t>
  </si>
  <si>
    <t>Histori</t>
  </si>
  <si>
    <t xml:space="preserve">Gjuhë shqipe dhe letërsi </t>
  </si>
  <si>
    <t>B2</t>
  </si>
  <si>
    <t>Arsim special</t>
  </si>
  <si>
    <t>Informatikë biznesi</t>
  </si>
  <si>
    <t xml:space="preserve">Dorëzuar vetëm kërkesë, mungon dosja </t>
  </si>
  <si>
    <t>Lushnje</t>
  </si>
  <si>
    <t xml:space="preserve">Dokumentacion i pa njehsuar me origjinalin </t>
  </si>
  <si>
    <t>F.SH</t>
  </si>
  <si>
    <t>A.T</t>
  </si>
  <si>
    <t>J50….19K</t>
  </si>
  <si>
    <t>K15….25P</t>
  </si>
  <si>
    <t>K05….70J</t>
  </si>
  <si>
    <t>J60….24W</t>
  </si>
  <si>
    <t>J30….28H</t>
  </si>
  <si>
    <t>J31….35R</t>
  </si>
  <si>
    <t>I50….76G</t>
  </si>
  <si>
    <t>H10….84C</t>
  </si>
  <si>
    <t>I71….11T</t>
  </si>
  <si>
    <t>J60….69R</t>
  </si>
  <si>
    <t>I75….82F</t>
  </si>
  <si>
    <t>J35….87N</t>
  </si>
  <si>
    <t>I75….25P</t>
  </si>
  <si>
    <t>I95….32C</t>
  </si>
  <si>
    <t>K20….15G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</si>
</sst>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4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5" xfId="2" applyBorder="1"/>
    <xf numFmtId="0" fontId="5" fillId="0" borderId="0" xfId="2"/>
    <xf numFmtId="0" fontId="6" fillId="0" borderId="5" xfId="1" applyFont="1" applyBorder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41229764-6656-444F-979D-A597CA0CB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2925-8B98-45B8-9901-836DCCD26DF9}">
  <dimension ref="A2:S22"/>
  <sheetViews>
    <sheetView tabSelected="1" workbookViewId="0">
      <selection activeCell="H2" sqref="H2"/>
    </sheetView>
  </sheetViews>
  <sheetFormatPr defaultRowHeight="15" x14ac:dyDescent="0.25"/>
  <cols>
    <col min="1" max="1" width="5.5703125" customWidth="1"/>
    <col min="2" max="2" width="11.7109375" customWidth="1"/>
    <col min="3" max="3" width="9.5703125" customWidth="1"/>
    <col min="4" max="4" width="12.42578125" customWidth="1"/>
    <col min="6" max="6" width="24.140625" customWidth="1"/>
  </cols>
  <sheetData>
    <row r="2" spans="1:19" ht="16.5" x14ac:dyDescent="0.3">
      <c r="A2" s="1"/>
      <c r="B2" s="19" t="s">
        <v>0</v>
      </c>
      <c r="C2" s="19"/>
      <c r="D2" s="19"/>
      <c r="E2" s="19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</row>
    <row r="3" spans="1:19" ht="16.5" x14ac:dyDescent="0.3">
      <c r="A3" s="1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  <c r="S3" s="3"/>
    </row>
    <row r="4" spans="1:19" ht="17.25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7" t="s">
        <v>11</v>
      </c>
      <c r="L4" s="4"/>
      <c r="M4" s="7" t="s">
        <v>12</v>
      </c>
      <c r="N4" s="4"/>
      <c r="O4" s="8" t="s">
        <v>13</v>
      </c>
      <c r="P4" s="4"/>
      <c r="Q4" s="9" t="s">
        <v>14</v>
      </c>
      <c r="R4" s="10"/>
      <c r="S4" s="10"/>
    </row>
    <row r="5" spans="1:19" ht="51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16</v>
      </c>
      <c r="Q5" s="11"/>
      <c r="R5" s="13"/>
      <c r="S5" s="13"/>
    </row>
    <row r="6" spans="1:19" x14ac:dyDescent="0.25">
      <c r="A6" s="14">
        <v>1</v>
      </c>
      <c r="B6" s="14" t="s">
        <v>20</v>
      </c>
      <c r="C6" s="14" t="s">
        <v>21</v>
      </c>
      <c r="D6" s="14" t="s">
        <v>42</v>
      </c>
      <c r="E6" s="14" t="s">
        <v>22</v>
      </c>
      <c r="F6" s="14" t="s">
        <v>23</v>
      </c>
      <c r="G6" s="14">
        <v>7.28</v>
      </c>
      <c r="H6" s="14">
        <f>IF(AND(G6&gt;=5,G6&lt;=5.5),0.5,IF(AND(G6&gt;=5.51,G6&lt;=6),1,IF(AND(G6&gt;=6.01,G6&lt;=6.5),1.5,IF(AND(G6&gt;=6.51,G6&lt;=7),2,IF(AND(G6&gt;=7.01,G6&lt;=7.5),2.5,IF(AND(G6&gt;=7.51,G6&lt;=8),3,IF(AND(G6&gt;=8.01,G6&lt;=8.5),3.5,IF(AND(G6&gt;=8.51,G6&lt;=9),4,IF(AND(G6&gt;=9.01,G6&lt;=9.5),4.5,IF(AND(G6&gt;=9.51,G6&lt;=10),5,""))))))))))</f>
        <v>2.5</v>
      </c>
      <c r="I6" s="14"/>
      <c r="J6" s="14">
        <f>IF(I6="IV",0,IF(I6="III-Mjaftueshem",2,IF(I6="III-Mire",3,(IF(I6="III-Shume mire dhe shkelqyeshem",4,IF(I6="II-Mjaftueshem",5,IF(I6="II-Mire",6,IF(I6="II-Shume mire dhe shkelqyeshem",7,IF(I6="I-Mjaftueshem",8,IF(I6="I-Mire",9,IF(I6="I-Shume mire dhe shkelqyeshem",10,0)))))))))))</f>
        <v>0</v>
      </c>
      <c r="K6" s="14"/>
      <c r="L6" s="14"/>
      <c r="M6" s="14"/>
      <c r="N6" s="14"/>
      <c r="O6" s="14">
        <v>0</v>
      </c>
      <c r="P6" s="14">
        <v>0</v>
      </c>
      <c r="Q6" s="14">
        <v>2.5</v>
      </c>
      <c r="R6" s="15"/>
      <c r="S6" s="15"/>
    </row>
    <row r="7" spans="1:19" x14ac:dyDescent="0.25">
      <c r="A7" s="14">
        <v>2</v>
      </c>
      <c r="B7" s="14" t="s">
        <v>20</v>
      </c>
      <c r="C7" s="14" t="s">
        <v>21</v>
      </c>
      <c r="D7" s="14" t="s">
        <v>43</v>
      </c>
      <c r="E7" s="14" t="s">
        <v>22</v>
      </c>
      <c r="F7" s="14" t="s">
        <v>24</v>
      </c>
      <c r="G7" s="14">
        <v>8.43</v>
      </c>
      <c r="H7" s="14">
        <f>IF(AND(G7&gt;=5,G7&lt;=5.5),0.5,IF(AND(G7&gt;=5.51,G7&lt;=6),1,IF(AND(G7&gt;=6.01,G7&lt;=6.5),1.5,IF(AND(G7&gt;=6.51,G7&lt;=7),2,IF(AND(G7&gt;=7.01,G7&lt;=7.5),2.5,IF(AND(G7&gt;=7.51,G7&lt;=8),3,IF(AND(G7&gt;=8.01,G7&lt;=8.5),3.5,IF(AND(G7&gt;=8.51,G7&lt;=9),4,IF(AND(G7&gt;=9.01,G7&lt;=9.5),4.5,IF(AND(G7&gt;=9.51,G7&lt;=10),5,""))))))))))</f>
        <v>3.5</v>
      </c>
      <c r="I7" s="14"/>
      <c r="J7" s="14"/>
      <c r="K7" s="14"/>
      <c r="L7" s="14"/>
      <c r="M7" s="14"/>
      <c r="N7" s="14"/>
      <c r="O7" s="14">
        <v>0</v>
      </c>
      <c r="P7" s="14"/>
      <c r="Q7" s="14">
        <v>3.5</v>
      </c>
      <c r="R7" s="15"/>
      <c r="S7" s="15"/>
    </row>
    <row r="8" spans="1:19" x14ac:dyDescent="0.25">
      <c r="A8" s="14">
        <v>3</v>
      </c>
      <c r="B8" s="14" t="s">
        <v>20</v>
      </c>
      <c r="C8" s="14" t="s">
        <v>21</v>
      </c>
      <c r="D8" s="14" t="s">
        <v>44</v>
      </c>
      <c r="E8" s="14" t="s">
        <v>22</v>
      </c>
      <c r="F8" s="14" t="s">
        <v>25</v>
      </c>
      <c r="G8" s="14">
        <v>8.5</v>
      </c>
      <c r="H8" s="14">
        <f>IF(AND(G8&gt;=5,G8&lt;=5.5),0.5,IF(AND(G8&gt;=5.51,G8&lt;=6),1,IF(AND(G8&gt;=6.01,G8&lt;=6.5),1.5,IF(AND(G8&gt;=6.51,G8&lt;=7),2,IF(AND(G8&gt;=7.01,G8&lt;=7.5),2.5,IF(AND(G8&gt;=7.51,G8&lt;=8),3,IF(AND(G8&gt;=8.01,G8&lt;=8.5),3.5,IF(AND(G8&gt;=8.51,G8&lt;=9),4,IF(AND(G8&gt;=9.01,G8&lt;=9.5),4.5,IF(AND(G8&gt;=9.51,G8&lt;=10),5,""))))))))))</f>
        <v>3.5</v>
      </c>
      <c r="I8" s="14"/>
      <c r="J8" s="14"/>
      <c r="K8" s="14"/>
      <c r="L8" s="14"/>
      <c r="M8" s="14"/>
      <c r="N8" s="14"/>
      <c r="O8" s="14"/>
      <c r="P8" s="14"/>
      <c r="Q8" s="14">
        <v>3.5</v>
      </c>
      <c r="R8" s="15"/>
      <c r="S8" s="15"/>
    </row>
    <row r="9" spans="1:19" x14ac:dyDescent="0.25">
      <c r="A9" s="14">
        <v>4</v>
      </c>
      <c r="B9" s="14" t="s">
        <v>20</v>
      </c>
      <c r="C9" s="14" t="s">
        <v>21</v>
      </c>
      <c r="D9" s="14" t="s">
        <v>45</v>
      </c>
      <c r="E9" s="14" t="s">
        <v>22</v>
      </c>
      <c r="F9" s="14" t="s">
        <v>25</v>
      </c>
      <c r="G9" s="14">
        <v>7.92</v>
      </c>
      <c r="H9" s="14">
        <f>IF(AND(G9&gt;=5,G9&lt;=5.5),0.5,IF(AND(G9&gt;=5.51,G9&lt;=6),1,IF(AND(G9&gt;=6.01,G9&lt;=6.5),1.5,IF(AND(G9&gt;=6.51,G9&lt;=7),2,IF(AND(G9&gt;=7.01,G9&lt;=7.5),2.5,IF(AND(G9&gt;=7.51,G9&lt;=8),3,IF(AND(G9&gt;=8.01,G9&lt;=8.5),3.5,IF(AND(G9&gt;=8.51,G9&lt;=9),4,IF(AND(G9&gt;=9.01,G9&lt;=9.5),4.5,IF(AND(G9&gt;=9.51,G9&lt;=10),5,""))))))))))</f>
        <v>3</v>
      </c>
      <c r="I9" s="14"/>
      <c r="J9" s="14">
        <f t="shared" ref="J9:J10" si="0">IF(I9="IV",0,IF(I9="III-Mjaftueshem",2,IF(I9="III-Mire",3,(IF(I9="III-Shume mire dhe shkelqyeshem",4,IF(I9="II-Mjaftueshem",5,IF(I9="II-Mire",6,IF(I9="II-Shume mire dhe shkelqyeshem",7,IF(I9="I-Mjaftueshem",8,IF(I9="I-Mire",9,IF(I9="I-Shume mire dhe shkelqyeshem",10,0)))))))))))</f>
        <v>0</v>
      </c>
      <c r="K9" s="14"/>
      <c r="L9" s="14"/>
      <c r="M9" s="14"/>
      <c r="N9" s="14"/>
      <c r="O9" s="14">
        <v>0</v>
      </c>
      <c r="P9" s="14">
        <f t="shared" ref="P9" si="1">IFERROR(O9*0.5,"")</f>
        <v>0</v>
      </c>
      <c r="Q9" s="14">
        <v>3</v>
      </c>
      <c r="R9" s="15"/>
      <c r="S9" s="15"/>
    </row>
    <row r="10" spans="1:19" x14ac:dyDescent="0.25">
      <c r="A10" s="14">
        <v>5</v>
      </c>
      <c r="B10" s="14" t="s">
        <v>20</v>
      </c>
      <c r="C10" s="14" t="s">
        <v>21</v>
      </c>
      <c r="D10" s="14" t="s">
        <v>46</v>
      </c>
      <c r="E10" s="14" t="s">
        <v>22</v>
      </c>
      <c r="F10" s="14" t="s">
        <v>25</v>
      </c>
      <c r="G10" s="14">
        <v>6.5</v>
      </c>
      <c r="H10" s="14">
        <f t="shared" ref="H10" si="2">IF(AND(G10&gt;=5,G10&lt;=5.5),0.5,IF(AND(G10&gt;=5.51,G10&lt;=6),1,IF(AND(G10&gt;=6.01,G10&lt;=6.5),1.5,IF(AND(G10&gt;=6.51,G10&lt;=7),2,IF(AND(G10&gt;=7.01,G10&lt;=7.5),2.5,IF(AND(G10&gt;=7.51,G10&lt;=8),3,IF(AND(G10&gt;=8.01,G10&lt;=8.5),3.5,IF(AND(G10&gt;=8.51,G10&lt;=9),4,IF(AND(G10&gt;=9.01,G10&lt;=9.5),4.5,IF(AND(G10&gt;=9.51,G10&lt;=10),5,""))))))))))</f>
        <v>1.5</v>
      </c>
      <c r="I10" s="14"/>
      <c r="J10" s="14">
        <f t="shared" si="0"/>
        <v>0</v>
      </c>
      <c r="K10" s="14"/>
      <c r="L10" s="14"/>
      <c r="M10" s="14"/>
      <c r="N10" s="14"/>
      <c r="O10" s="14">
        <v>1</v>
      </c>
      <c r="P10" s="14">
        <v>0.5</v>
      </c>
      <c r="Q10" s="14">
        <v>2</v>
      </c>
      <c r="R10" s="15"/>
      <c r="S10" s="15"/>
    </row>
    <row r="11" spans="1:19" x14ac:dyDescent="0.25">
      <c r="A11" s="14">
        <v>6</v>
      </c>
      <c r="B11" s="14" t="s">
        <v>20</v>
      </c>
      <c r="C11" s="14" t="s">
        <v>21</v>
      </c>
      <c r="D11" s="14" t="s">
        <v>47</v>
      </c>
      <c r="E11" s="14" t="s">
        <v>22</v>
      </c>
      <c r="F11" s="14" t="s">
        <v>26</v>
      </c>
      <c r="G11" s="14">
        <v>5.15</v>
      </c>
      <c r="H11" s="14">
        <f>IF(AND(G11&gt;=5,G11&lt;=5.5),0.5,IF(AND(G11&gt;=5.51,G11&lt;=6),1,IF(AND(G11&gt;=6.01,G11&lt;=6.5),1.5,IF(AND(G11&gt;=6.51,G11&lt;=7),2,IF(AND(G11&gt;=7.01,G11&lt;=7.5),2.5,IF(AND(G11&gt;=7.51,G11&lt;=8),3,IF(AND(G11&gt;=8.01,G11&lt;=8.5),3.5,IF(AND(G11&gt;=8.51,G11&lt;=9),4,IF(AND(G11&gt;=9.01,G11&lt;=9.5),4.5,IF(AND(G11&gt;=9.51,G11&lt;=10),5,""))))))))))</f>
        <v>0.5</v>
      </c>
      <c r="I11" s="14"/>
      <c r="J11" s="14">
        <f>IF(I11="IV",0,IF(I11="III-Mjaftueshem",2,IF(I11="III-Mire",3,(IF(I11="III-Shume mire dhe shkelqyeshem",4,IF(I11="II-Mjaftueshem",5,IF(I11="II-Mire",6,IF(I11="II-Shume mire dhe shkelqyeshem",7,IF(I11="I-Mjaftueshem",8,IF(I11="I-Mire",9,IF(I11="I-Shume mire dhe shkelqyeshem",10,0)))))))))))</f>
        <v>0</v>
      </c>
      <c r="K11" s="14"/>
      <c r="L11" s="14">
        <f>IF(K11="IAL",1,IF(K11="B2",2,0))</f>
        <v>0</v>
      </c>
      <c r="M11" s="14" t="s">
        <v>27</v>
      </c>
      <c r="N11" s="14">
        <f>IF(M11="1 Kredit",1,IF(M11="2 Kredite",2,IF(M11="Mbi 3 Kredite",3,0)))</f>
        <v>3</v>
      </c>
      <c r="O11" s="14">
        <v>0</v>
      </c>
      <c r="P11" s="14">
        <f>IFERROR(O11*0.5,"")</f>
        <v>0</v>
      </c>
      <c r="Q11" s="14">
        <v>3.5</v>
      </c>
      <c r="R11" s="15"/>
      <c r="S11" s="15"/>
    </row>
    <row r="12" spans="1:19" x14ac:dyDescent="0.25">
      <c r="A12" s="14">
        <v>7</v>
      </c>
      <c r="B12" s="14" t="s">
        <v>20</v>
      </c>
      <c r="C12" s="14" t="s">
        <v>21</v>
      </c>
      <c r="D12" s="16" t="s">
        <v>48</v>
      </c>
      <c r="E12" s="14" t="s">
        <v>22</v>
      </c>
      <c r="F12" s="14" t="s">
        <v>28</v>
      </c>
      <c r="G12" s="14">
        <v>6.2</v>
      </c>
      <c r="H12" s="14">
        <f>IF(AND(G12&gt;=5,G12&lt;=5.5),0.5,IF(AND(G12&gt;=5.51,G12&lt;=6),1,IF(AND(G12&gt;=6.01,G12&lt;=6.5),1.5,IF(AND(G12&gt;=6.51,G12&lt;=7),2,IF(AND(G12&gt;=7.01,G12&lt;=7.5),2.5,IF(AND(G12&gt;=7.51,G12&lt;=8),3,IF(AND(G12&gt;=8.01,G12&lt;=8.5),3.5,IF(AND(G12&gt;=8.51,G12&lt;=9),4,IF(AND(G12&gt;=9.01,G12&lt;=9.5),4.5,IF(AND(G12&gt;=9.51,G12&lt;=10),5,""))))))))))</f>
        <v>1.5</v>
      </c>
      <c r="I12" s="14" t="s">
        <v>29</v>
      </c>
      <c r="J12" s="14">
        <f>IF(I12="IV",0,IF(I12="III-Mjaftueshem",2,IF(I12="III-Mire",3,(IF(I12="III-Shume mire dhe shkelqyeshem",4,IF(I12="II-Mjaftueshem",5,IF(I12="II-Mire",6,IF(I12="II-Shume mire dhe shkelqyeshem",7,IF(I12="I-Mjaftueshem",8,IF(I12="I-Mire",9,IF(I12="I-Shume mire dhe shkelqyeshem",10,0)))))))))))</f>
        <v>3</v>
      </c>
      <c r="K12" s="14" t="s">
        <v>30</v>
      </c>
      <c r="L12" s="14">
        <f>IF(K12="IAL",1,IF(K12="B2",2,0))</f>
        <v>1</v>
      </c>
      <c r="M12" s="14"/>
      <c r="N12" s="14">
        <f>IF(M12="1 Kredit",1,IF(M12="2 Kredite",2,IF(M12="Mbi 3 Kredite",3,0)))</f>
        <v>0</v>
      </c>
      <c r="O12" s="14"/>
      <c r="P12" s="14">
        <f>IFERROR(O12*0.5,"")</f>
        <v>0</v>
      </c>
      <c r="Q12" s="14">
        <v>5.5</v>
      </c>
      <c r="R12" s="15"/>
      <c r="S12" s="15"/>
    </row>
    <row r="13" spans="1:19" x14ac:dyDescent="0.25">
      <c r="A13" s="14">
        <v>8</v>
      </c>
      <c r="B13" s="14" t="s">
        <v>20</v>
      </c>
      <c r="C13" s="14" t="s">
        <v>21</v>
      </c>
      <c r="D13" s="14" t="s">
        <v>49</v>
      </c>
      <c r="E13" s="14" t="s">
        <v>22</v>
      </c>
      <c r="F13" s="14" t="s">
        <v>28</v>
      </c>
      <c r="G13" s="14">
        <v>6.58</v>
      </c>
      <c r="H13" s="14">
        <f t="shared" ref="H13:H19" si="3">IF(AND(G13&gt;=5,G13&lt;=5.5),0.5,IF(AND(G13&gt;=5.51,G13&lt;=6),1,IF(AND(G13&gt;=6.01,G13&lt;=6.5),1.5,IF(AND(G13&gt;=6.51,G13&lt;=7),2,IF(AND(G13&gt;=7.01,G13&lt;=7.5),2.5,IF(AND(G13&gt;=7.51,G13&lt;=8),3,IF(AND(G13&gt;=8.01,G13&lt;=8.5),3.5,IF(AND(G13&gt;=8.51,G13&lt;=9),4,IF(AND(G13&gt;=9.01,G13&lt;=9.5),4.5,IF(AND(G13&gt;=9.51,G13&lt;=10),5,""))))))))))</f>
        <v>2</v>
      </c>
      <c r="I13" s="14"/>
      <c r="J13" s="14">
        <f t="shared" ref="J13:J19" si="4">IF(I13="IV",0,IF(I13="III-Mjaftueshem",2,IF(I13="III-Mire",3,(IF(I13="III-Shume mire dhe shkelqyeshem",4,IF(I13="II-Mjaftueshem",5,IF(I13="II-Mire",6,IF(I13="II-Shume mire dhe shkelqyeshem",7,IF(I13="I-Mjaftueshem",8,IF(I13="I-Mire",9,IF(I13="I-Shume mire dhe shkelqyeshem",10,0)))))))))))</f>
        <v>0</v>
      </c>
      <c r="K13" s="14"/>
      <c r="L13" s="14">
        <f t="shared" ref="L13:L15" si="5">IF(K13="IAL",1,IF(K13="B2",2,0))</f>
        <v>0</v>
      </c>
      <c r="M13" s="14"/>
      <c r="N13" s="14">
        <f t="shared" ref="N13:N19" si="6">IF(M13="1 Kredit",1,IF(M13="2 Kredite",2,IF(M13="Mbi 3 Kredite",3,0)))</f>
        <v>0</v>
      </c>
      <c r="O13" s="14"/>
      <c r="P13" s="14">
        <f t="shared" ref="P13:P19" si="7">IFERROR(O13*0.5,"")</f>
        <v>0</v>
      </c>
      <c r="Q13" s="14">
        <v>2</v>
      </c>
      <c r="R13" s="15"/>
      <c r="S13" s="15"/>
    </row>
    <row r="14" spans="1:19" x14ac:dyDescent="0.25">
      <c r="A14" s="14">
        <v>9</v>
      </c>
      <c r="B14" s="14" t="s">
        <v>20</v>
      </c>
      <c r="C14" s="14" t="s">
        <v>21</v>
      </c>
      <c r="D14" s="14" t="s">
        <v>50</v>
      </c>
      <c r="E14" s="14" t="s">
        <v>22</v>
      </c>
      <c r="F14" s="14" t="s">
        <v>28</v>
      </c>
      <c r="G14" s="14">
        <v>6.16</v>
      </c>
      <c r="H14" s="14">
        <f t="shared" si="3"/>
        <v>1.5</v>
      </c>
      <c r="I14" s="14"/>
      <c r="J14" s="14">
        <f t="shared" si="4"/>
        <v>0</v>
      </c>
      <c r="K14" s="14"/>
      <c r="L14" s="14">
        <f t="shared" si="5"/>
        <v>0</v>
      </c>
      <c r="M14" s="14"/>
      <c r="N14" s="14">
        <f t="shared" si="6"/>
        <v>0</v>
      </c>
      <c r="O14" s="14">
        <v>0</v>
      </c>
      <c r="P14" s="14">
        <f t="shared" si="7"/>
        <v>0</v>
      </c>
      <c r="Q14" s="14">
        <v>1.5</v>
      </c>
      <c r="R14" s="15"/>
      <c r="S14" s="15"/>
    </row>
    <row r="15" spans="1:19" x14ac:dyDescent="0.25">
      <c r="A15" s="14">
        <v>10</v>
      </c>
      <c r="B15" s="14" t="s">
        <v>20</v>
      </c>
      <c r="C15" s="14" t="s">
        <v>21</v>
      </c>
      <c r="D15" s="14" t="s">
        <v>51</v>
      </c>
      <c r="E15" s="14" t="s">
        <v>22</v>
      </c>
      <c r="F15" s="14" t="s">
        <v>28</v>
      </c>
      <c r="G15" s="14">
        <v>5.94</v>
      </c>
      <c r="H15" s="14">
        <f t="shared" si="3"/>
        <v>1</v>
      </c>
      <c r="I15" s="14"/>
      <c r="J15" s="14">
        <f t="shared" si="4"/>
        <v>0</v>
      </c>
      <c r="K15" s="14"/>
      <c r="L15" s="14">
        <f t="shared" si="5"/>
        <v>0</v>
      </c>
      <c r="M15" s="14"/>
      <c r="N15" s="14">
        <f t="shared" si="6"/>
        <v>0</v>
      </c>
      <c r="O15" s="14"/>
      <c r="P15" s="14">
        <f t="shared" si="7"/>
        <v>0</v>
      </c>
      <c r="Q15" s="14">
        <v>1</v>
      </c>
      <c r="R15" s="15"/>
      <c r="S15" s="15"/>
    </row>
    <row r="16" spans="1:19" x14ac:dyDescent="0.25">
      <c r="A16" s="14">
        <v>11</v>
      </c>
      <c r="B16" s="14" t="s">
        <v>20</v>
      </c>
      <c r="C16" s="14" t="s">
        <v>21</v>
      </c>
      <c r="D16" s="14" t="s">
        <v>52</v>
      </c>
      <c r="E16" s="14" t="s">
        <v>22</v>
      </c>
      <c r="F16" s="14" t="s">
        <v>31</v>
      </c>
      <c r="G16" s="14">
        <v>6.66</v>
      </c>
      <c r="H16" s="14">
        <f>IF(AND(G16&gt;=5,G16&lt;=5.5),0.5,IF(AND(G16&gt;=5.51,G16&lt;=6),1,IF(AND(G16&gt;=6.01,G16&lt;=6.5),1.5,IF(AND(G16&gt;=6.51,G16&lt;=7),2,IF(AND(G16&gt;=7.01,G16&lt;=7.5),2.5,IF(AND(G16&gt;=7.51,G16&lt;=8),3,IF(AND(G16&gt;=8.01,G16&lt;=8.5),3.5,IF(AND(G16&gt;=8.51,G16&lt;=9),4,IF(AND(G16&gt;=9.01,G16&lt;=9.5),4.5,IF(AND(G16&gt;=9.51,G16&lt;=10),5,""))))))))))</f>
        <v>2</v>
      </c>
      <c r="I16" s="14"/>
      <c r="J16" s="14">
        <f>IF(I16="IV",0,IF(I16="III-Mjaftueshem",2,IF(I16="III-Mire",3,(IF(I16="III-Shume mire dhe shkelqyeshem",4,IF(I16="II-Mjaftueshem",5,IF(I16="II-Mire",6,IF(I16="II-Shume mire dhe shkelqyeshem",7,IF(I16="I-Mjaftueshem",8,IF(I16="I-Mire",9,IF(I16="I-Shume mire dhe shkelqyeshem",10,0)))))))))))</f>
        <v>0</v>
      </c>
      <c r="K16" s="14"/>
      <c r="L16" s="14">
        <f>IF(K16="IAL",1,IF(K16="B2",2,0))</f>
        <v>0</v>
      </c>
      <c r="M16" s="14"/>
      <c r="N16" s="14">
        <f>IF(M16="1 Kredit",1,IF(M16="2 Kredite",2,IF(M16="Mbi 3 Kredite",3,0)))</f>
        <v>0</v>
      </c>
      <c r="O16" s="14"/>
      <c r="P16" s="14">
        <f>IFERROR(O16*0.5,"")</f>
        <v>0</v>
      </c>
      <c r="Q16" s="14">
        <v>2</v>
      </c>
      <c r="R16" s="15"/>
      <c r="S16" s="15"/>
    </row>
    <row r="17" spans="1:19" x14ac:dyDescent="0.25">
      <c r="A17" s="14">
        <v>12</v>
      </c>
      <c r="B17" s="14" t="s">
        <v>20</v>
      </c>
      <c r="C17" s="14" t="s">
        <v>21</v>
      </c>
      <c r="D17" s="14" t="s">
        <v>53</v>
      </c>
      <c r="E17" s="14" t="s">
        <v>22</v>
      </c>
      <c r="F17" s="14" t="s">
        <v>32</v>
      </c>
      <c r="G17" s="14">
        <v>6.33</v>
      </c>
      <c r="H17" s="14">
        <f>IF(AND(G17&gt;=5,G17&lt;=5.5),0.5,IF(AND(G17&gt;=5.51,G17&lt;=6),1,IF(AND(G17&gt;=6.01,G17&lt;=6.5),1.5,IF(AND(G17&gt;=6.51,G17&lt;=7),2,IF(AND(G17&gt;=7.01,G17&lt;=7.5),2.5,IF(AND(G17&gt;=7.51,G17&lt;=8),3,IF(AND(G17&gt;=8.01,G17&lt;=8.5),3.5,IF(AND(G17&gt;=8.51,G17&lt;=9),4,IF(AND(G17&gt;=9.01,G17&lt;=9.5),4.5,IF(AND(G17&gt;=9.51,G17&lt;=10),5,""))))))))))</f>
        <v>1.5</v>
      </c>
      <c r="I17" s="14"/>
      <c r="J17" s="14"/>
      <c r="K17" s="14"/>
      <c r="L17" s="14"/>
      <c r="M17" s="14" t="s">
        <v>27</v>
      </c>
      <c r="N17" s="14">
        <v>3</v>
      </c>
      <c r="O17" s="14"/>
      <c r="P17" s="14"/>
      <c r="Q17" s="14">
        <v>4.5</v>
      </c>
      <c r="R17" s="15"/>
      <c r="S17" s="15"/>
    </row>
    <row r="18" spans="1:19" x14ac:dyDescent="0.25">
      <c r="A18" s="14">
        <v>13</v>
      </c>
      <c r="B18" s="14" t="s">
        <v>20</v>
      </c>
      <c r="C18" s="14" t="s">
        <v>21</v>
      </c>
      <c r="D18" s="14" t="s">
        <v>54</v>
      </c>
      <c r="E18" s="14" t="s">
        <v>22</v>
      </c>
      <c r="F18" s="14" t="s">
        <v>33</v>
      </c>
      <c r="G18" s="14">
        <v>7.16</v>
      </c>
      <c r="H18" s="14">
        <f>IF(AND(G18&gt;=5,G18&lt;=5.5),0.5,IF(AND(G18&gt;=5.51,G18&lt;=6),1,IF(AND(G18&gt;=6.01,G18&lt;=6.5),1.5,IF(AND(G18&gt;=6.51,G18&lt;=7),2,IF(AND(G18&gt;=7.01,G18&lt;=7.5),2.5,IF(AND(G18&gt;=7.51,G18&lt;=8),3,IF(AND(G18&gt;=8.01,G18&lt;=8.5),3.5,IF(AND(G18&gt;=8.51,G18&lt;=9),4,IF(AND(G18&gt;=9.01,G18&lt;=9.5),4.5,IF(AND(G18&gt;=9.51,G18&lt;=10),5,""))))))))))</f>
        <v>2.5</v>
      </c>
      <c r="I18" s="14"/>
      <c r="J18" s="14">
        <f>IF(I18="IV",0,IF(I18="III-Mjaftueshem",2,IF(I18="III-Mire",3,(IF(I18="III-Shume mire dhe shkelqyeshem",4,IF(I18="II-Mjaftueshem",5,IF(I18="II-Mire",6,IF(I18="II-Shume mire dhe shkelqyeshem",7,IF(I18="I-Mjaftueshem",8,IF(I18="I-Mire",9,IF(I18="I-Shume mire dhe shkelqyeshem",10,0)))))))))))</f>
        <v>0</v>
      </c>
      <c r="K18" s="14" t="s">
        <v>34</v>
      </c>
      <c r="L18" s="14">
        <f>IF(K18="IAL",1,IF(K18="B2",2,0))</f>
        <v>2</v>
      </c>
      <c r="M18" s="14" t="s">
        <v>27</v>
      </c>
      <c r="N18" s="14">
        <f>IF(M18="1 Kredit",1,IF(M18="2 Kredite",2,IF(M18="Mbi 3 Kredite",3,0)))</f>
        <v>3</v>
      </c>
      <c r="O18" s="14">
        <v>2</v>
      </c>
      <c r="P18" s="14">
        <f>IFERROR(O18*0.5,"")</f>
        <v>1</v>
      </c>
      <c r="Q18" s="14">
        <v>8.5</v>
      </c>
      <c r="R18" s="15"/>
      <c r="S18" s="15"/>
    </row>
    <row r="19" spans="1:19" x14ac:dyDescent="0.25">
      <c r="A19" s="14">
        <v>14</v>
      </c>
      <c r="B19" s="14" t="s">
        <v>20</v>
      </c>
      <c r="C19" s="14" t="s">
        <v>21</v>
      </c>
      <c r="D19" s="14" t="s">
        <v>55</v>
      </c>
      <c r="E19" s="14" t="s">
        <v>22</v>
      </c>
      <c r="F19" s="14" t="s">
        <v>35</v>
      </c>
      <c r="G19" s="14">
        <v>5.85</v>
      </c>
      <c r="H19" s="14">
        <f t="shared" si="3"/>
        <v>1</v>
      </c>
      <c r="I19" s="14"/>
      <c r="J19" s="14">
        <f t="shared" si="4"/>
        <v>0</v>
      </c>
      <c r="K19" s="14" t="s">
        <v>34</v>
      </c>
      <c r="L19" s="14">
        <f>IF(K19="IAL",1,IF(K19="B2",2,0))</f>
        <v>2</v>
      </c>
      <c r="M19" s="14" t="s">
        <v>27</v>
      </c>
      <c r="N19" s="14">
        <f t="shared" si="6"/>
        <v>3</v>
      </c>
      <c r="O19" s="14">
        <v>1</v>
      </c>
      <c r="P19" s="14">
        <f t="shared" si="7"/>
        <v>0.5</v>
      </c>
      <c r="Q19" s="14">
        <v>6.5</v>
      </c>
      <c r="R19" s="15"/>
      <c r="S19" s="15"/>
    </row>
    <row r="20" spans="1:19" x14ac:dyDescent="0.25">
      <c r="A20" s="14">
        <v>15</v>
      </c>
      <c r="B20" s="14" t="s">
        <v>20</v>
      </c>
      <c r="C20" s="14" t="s">
        <v>21</v>
      </c>
      <c r="D20" s="14" t="s">
        <v>40</v>
      </c>
      <c r="E20" s="14" t="s">
        <v>22</v>
      </c>
      <c r="F20" s="14" t="s">
        <v>36</v>
      </c>
      <c r="G20" s="15" t="s">
        <v>37</v>
      </c>
      <c r="H20" s="15"/>
    </row>
    <row r="21" spans="1:19" x14ac:dyDescent="0.25">
      <c r="A21" s="14">
        <v>16</v>
      </c>
      <c r="B21" s="14" t="s">
        <v>20</v>
      </c>
      <c r="C21" s="14" t="s">
        <v>21</v>
      </c>
      <c r="D21" s="14" t="s">
        <v>56</v>
      </c>
      <c r="E21" s="14" t="s">
        <v>38</v>
      </c>
      <c r="F21" s="14" t="s">
        <v>28</v>
      </c>
      <c r="G21" s="15" t="s">
        <v>37</v>
      </c>
      <c r="H21" s="15"/>
    </row>
    <row r="22" spans="1:19" x14ac:dyDescent="0.25">
      <c r="A22" s="14">
        <v>17</v>
      </c>
      <c r="B22" s="14" t="s">
        <v>20</v>
      </c>
      <c r="C22" s="14" t="s">
        <v>21</v>
      </c>
      <c r="D22" s="17" t="s">
        <v>41</v>
      </c>
      <c r="E22" s="17" t="s">
        <v>22</v>
      </c>
      <c r="F22" s="17" t="s">
        <v>28</v>
      </c>
      <c r="G22" s="18" t="s">
        <v>39</v>
      </c>
      <c r="H22" s="18"/>
    </row>
  </sheetData>
  <mergeCells count="14">
    <mergeCell ref="Q4:Q5"/>
    <mergeCell ref="H4:H5"/>
    <mergeCell ref="I4:I5"/>
    <mergeCell ref="J4:J5"/>
    <mergeCell ref="K4:L4"/>
    <mergeCell ref="M4:N4"/>
    <mergeCell ref="O4:P4"/>
    <mergeCell ref="D4:D5"/>
    <mergeCell ref="E4:E5"/>
    <mergeCell ref="F4:F5"/>
    <mergeCell ref="G4:G5"/>
    <mergeCell ref="A4:A5"/>
    <mergeCell ref="B4:B5"/>
    <mergeCell ref="C4:C5"/>
  </mergeCells>
  <conditionalFormatting sqref="G6:G19">
    <cfRule type="colorScale" priority="1">
      <colorScale>
        <cfvo type="formula" val="5"/>
        <cfvo type="formula" val="10"/>
        <color rgb="FFF2F2F2"/>
        <color rgb="FFF2F2F2"/>
      </colorScale>
    </cfRule>
  </conditionalFormatting>
  <dataValidations count="6">
    <dataValidation type="list" allowBlank="1" showErrorMessage="1" sqref="B6:B22" xr:uid="{C4B3D275-D604-4F8F-ADE6-41CB7F31924E}">
      <formula1>"DRAP DURRËS,DRAP LEZHË,DRAP KORÇË,DRAP FIER"</formula1>
    </dataValidation>
    <dataValidation type="list" allowBlank="1" showErrorMessage="1" sqref="M6:M19" xr:uid="{5DBCDEE8-21A8-4376-8FA9-023778B1E382}">
      <formula1>"1 Kredit,2 Kredite,Mbi 3 Kredite"</formula1>
    </dataValidation>
    <dataValidation type="decimal" allowBlank="1" showErrorMessage="1" sqref="O6:O19" xr:uid="{99C059D5-144E-48E7-9C9A-01A4FFBF5A84}">
      <formula1>0</formula1>
      <formula2>50</formula2>
    </dataValidation>
    <dataValidation type="list" allowBlank="1" showErrorMessage="1" sqref="K6:K19" xr:uid="{8EFE649A-697C-40FB-B678-9B54BD809747}">
      <formula1>"IAL,B2"</formula1>
    </dataValidation>
    <dataValidation type="list" allowBlank="1" showErrorMessage="1" sqref="I6:I19" xr:uid="{7C14DB3F-457E-4725-95C1-63DF965118B4}">
      <formula1>"IV,III-Mjaftueshem,III-Mire,III-Shume mire dhe shkelqyeshem,II-Mjaftueshem,II-Mire,II-Shume mire dhe shkelqyeshem,I-Mjaftueshem,I-Mire,I-Shume mire dhe shkelqyeshem"</formula1>
    </dataValidation>
    <dataValidation allowBlank="1" showErrorMessage="1" sqref="F6:F22" xr:uid="{7680949E-B71D-400C-93AA-CC20C62E6ED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2023-09-29T16:10:28Z</dcterms:created>
  <dcterms:modified xsi:type="dcterms:W3CDTF">2023-09-29T16:15:03Z</dcterms:modified>
</cp:coreProperties>
</file>