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F670AA-3785-4AF2-8EDF-EE836E7538B9}" xr6:coauthVersionLast="47" xr6:coauthVersionMax="47" xr10:uidLastSave="{00000000-0000-0000-0000-000000000000}"/>
  <bookViews>
    <workbookView xWindow="-120" yWindow="-120" windowWidth="29040" windowHeight="15840" xr2:uid="{5F0D5436-AB48-469A-854E-61DB476270F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P9" i="1"/>
  <c r="N9" i="1"/>
  <c r="L9" i="1"/>
  <c r="J9" i="1"/>
  <c r="H9" i="1"/>
  <c r="H8" i="1"/>
  <c r="P7" i="1"/>
  <c r="N7" i="1"/>
  <c r="L7" i="1"/>
  <c r="J7" i="1"/>
  <c r="H7" i="1"/>
  <c r="H5" i="1"/>
</calcChain>
</file>

<file path=xl/sharedStrings.xml><?xml version="1.0" encoding="utf-8"?>
<sst xmlns="http://schemas.openxmlformats.org/spreadsheetml/2006/main" count="65" uniqueCount="39">
  <si>
    <t>Kerkesat per punesim me dosje jashte portalit deri në datën 04.09.2024</t>
  </si>
  <si>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</si>
  <si>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</si>
  <si>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</si>
  <si>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</si>
  <si>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</si>
  <si>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</si>
  <si>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</si>
  <si>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</si>
  <si>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</si>
  <si>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</si>
  <si>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</si>
  <si>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</si>
  <si>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</si>
  <si>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</si>
  <si>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</si>
  <si>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</si>
  <si>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</si>
  <si>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</si>
  <si>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</si>
  <si>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</si>
  <si>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</si>
  <si>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</si>
  <si>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>Master i Arteve Kanto dhe Mësuesi</t>
  </si>
  <si>
    <t>1 Kredit</t>
  </si>
  <si>
    <t>Muzikë/flaut</t>
  </si>
  <si>
    <t>Fizikë</t>
  </si>
  <si>
    <t>Mbi 3 Kredite</t>
  </si>
  <si>
    <t>Bachelor Edukim fizik</t>
  </si>
  <si>
    <t>Arsim special</t>
  </si>
  <si>
    <t>B2</t>
  </si>
  <si>
    <t>IAL</t>
  </si>
  <si>
    <t>Gjuhë shqipe dhe letërsi</t>
  </si>
  <si>
    <t>J80….71W</t>
  </si>
  <si>
    <t>K05….70J</t>
  </si>
  <si>
    <t>J31….35R</t>
  </si>
  <si>
    <t>K21….19D</t>
  </si>
  <si>
    <t>I95….32C</t>
  </si>
  <si>
    <t>J06….76P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</si>
</sst>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1" applyBorder="1"/>
    <xf numFmtId="0" fontId="0" fillId="0" borderId="5" xfId="0" applyBorder="1" applyProtection="1">
      <protection locked="0"/>
    </xf>
  </cellXfs>
  <cellStyles count="2">
    <cellStyle name="Normal" xfId="0" builtinId="0"/>
    <cellStyle name="Normal 2" xfId="1" xr:uid="{2628D6B6-2212-4BF9-A823-2AAC0DF479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4188-34AF-4475-9A2B-86F3011C320E}">
  <dimension ref="A1:Q11"/>
  <sheetViews>
    <sheetView tabSelected="1" workbookViewId="0">
      <selection activeCell="F18" sqref="F18"/>
    </sheetView>
  </sheetViews>
  <sheetFormatPr defaultRowHeight="15" x14ac:dyDescent="0.25"/>
  <cols>
    <col min="1" max="1" width="6.7109375" customWidth="1"/>
    <col min="2" max="2" width="13.5703125" customWidth="1"/>
    <col min="3" max="3" width="10.7109375" customWidth="1"/>
    <col min="4" max="4" width="25.85546875" customWidth="1"/>
    <col min="6" max="6" width="25.5703125" customWidth="1"/>
    <col min="13" max="13" width="14" customWidth="1"/>
  </cols>
  <sheetData>
    <row r="1" spans="1:17" ht="16.5" x14ac:dyDescent="0.3">
      <c r="A1" s="1"/>
      <c r="B1" s="2"/>
      <c r="C1" s="2" t="s">
        <v>0</v>
      </c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5" x14ac:dyDescent="0.3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7.2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5" t="s">
        <v>11</v>
      </c>
      <c r="L3" s="6"/>
      <c r="M3" s="5" t="s">
        <v>12</v>
      </c>
      <c r="N3" s="6"/>
      <c r="O3" s="7" t="s">
        <v>13</v>
      </c>
      <c r="P3" s="6"/>
      <c r="Q3" s="8" t="s">
        <v>14</v>
      </c>
    </row>
    <row r="4" spans="1:17" ht="51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16</v>
      </c>
      <c r="Q4" s="9"/>
    </row>
    <row r="5" spans="1:17" x14ac:dyDescent="0.25">
      <c r="A5" s="11">
        <v>1</v>
      </c>
      <c r="B5" s="11" t="s">
        <v>20</v>
      </c>
      <c r="C5" s="11" t="s">
        <v>21</v>
      </c>
      <c r="D5" s="11" t="s">
        <v>33</v>
      </c>
      <c r="E5" s="11" t="s">
        <v>22</v>
      </c>
      <c r="F5" s="11" t="s">
        <v>23</v>
      </c>
      <c r="G5" s="11">
        <v>7.07</v>
      </c>
      <c r="H5" s="11">
        <f>IF(AND(G5&gt;=5,G5&lt;=5.5),0.5,IF(AND(G5&gt;=5.51,G5&lt;=6),1,IF(AND(G5&gt;=6.01,G5&lt;=6.5),1.5,IF(AND(G5&gt;=6.51,G5&lt;=7),2,IF(AND(G5&gt;=7.01,G5&lt;=7.5),2.5,IF(AND(G5&gt;=7.51,G5&lt;=8),3,IF(AND(G5&gt;=8.01,G5&lt;=8.5),3.5,IF(AND(G5&gt;=8.51,G5&lt;=9),4,IF(AND(G5&gt;=9.01,G5&lt;=9.5),4.5,IF(AND(G5&gt;=9.51,G5&lt;=10),5,""))))))))))</f>
        <v>2.5</v>
      </c>
      <c r="I5" s="11"/>
      <c r="J5" s="11"/>
      <c r="K5" s="11"/>
      <c r="L5" s="11"/>
      <c r="M5" s="11" t="s">
        <v>24</v>
      </c>
      <c r="N5" s="11">
        <v>1</v>
      </c>
      <c r="O5" s="11">
        <v>0</v>
      </c>
      <c r="P5" s="11"/>
      <c r="Q5" s="11">
        <v>3.5</v>
      </c>
    </row>
    <row r="6" spans="1:17" x14ac:dyDescent="0.25">
      <c r="A6" s="11">
        <v>2</v>
      </c>
      <c r="B6" s="11" t="s">
        <v>20</v>
      </c>
      <c r="C6" s="11" t="s">
        <v>21</v>
      </c>
      <c r="D6" s="11" t="s">
        <v>34</v>
      </c>
      <c r="E6" s="11" t="s">
        <v>22</v>
      </c>
      <c r="F6" s="11" t="s">
        <v>25</v>
      </c>
      <c r="G6" s="11">
        <v>7.98</v>
      </c>
      <c r="H6" s="11">
        <v>3</v>
      </c>
      <c r="I6" s="11"/>
      <c r="J6" s="11"/>
      <c r="K6" s="11"/>
      <c r="L6" s="11"/>
      <c r="M6" s="11" t="s">
        <v>24</v>
      </c>
      <c r="N6" s="11">
        <v>1</v>
      </c>
      <c r="O6" s="11">
        <v>1</v>
      </c>
      <c r="P6" s="11"/>
      <c r="Q6" s="11">
        <v>4.5</v>
      </c>
    </row>
    <row r="7" spans="1:17" x14ac:dyDescent="0.25">
      <c r="A7" s="11">
        <v>3</v>
      </c>
      <c r="B7" s="11" t="s">
        <v>20</v>
      </c>
      <c r="C7" s="11" t="s">
        <v>21</v>
      </c>
      <c r="D7" s="11" t="s">
        <v>35</v>
      </c>
      <c r="E7" s="11" t="s">
        <v>22</v>
      </c>
      <c r="F7" s="11" t="s">
        <v>26</v>
      </c>
      <c r="G7" s="11">
        <v>5.77</v>
      </c>
      <c r="H7" s="11">
        <f>IF(AND(G7&gt;=5,G7&lt;=5.5),0.5,IF(AND(G7&gt;=5.51,G7&lt;=6),1,IF(AND(G7&gt;=6.01,G7&lt;=6.5),1.5,IF(AND(G7&gt;=6.51,G7&lt;=7),2,IF(AND(G7&gt;=7.01,G7&lt;=7.5),2.5,IF(AND(G7&gt;=7.51,G7&lt;=8),3,IF(AND(G7&gt;=8.01,G7&lt;=8.5),3.5,IF(AND(G7&gt;=8.51,G7&lt;=9),4,IF(AND(G7&gt;=9.01,G7&lt;=9.5),4.5,IF(AND(G7&gt;=9.51,G7&lt;=10),5,""))))))))))</f>
        <v>1</v>
      </c>
      <c r="I7" s="11"/>
      <c r="J7" s="11">
        <f>IF(I7="IV",0,IF(I7="III-Mjaftueshem",2,IF(I7="III-Mire",3,(IF(I7="III-Shume mire dhe shkelqyeshem",4,IF(I7="II-Mjaftueshem",5,IF(I7="II-Mire",6,IF(I7="II-Shume mire dhe shkelqyeshem",7,IF(I7="I-Mjaftueshem",8,IF(I7="I-Mire",9,IF(I7="I-Shume mire dhe shkelqyeshem",10,0)))))))))))</f>
        <v>0</v>
      </c>
      <c r="K7" s="11"/>
      <c r="L7" s="11">
        <f>IF(K7="IAL",1,IF(K7="B2",2,0))</f>
        <v>0</v>
      </c>
      <c r="M7" s="11" t="s">
        <v>27</v>
      </c>
      <c r="N7" s="11">
        <f>IF(M7="1 Kredit",1,IF(M7="2 Kredite",2,IF(M7="Mbi 3 Kredite",3,0)))</f>
        <v>3</v>
      </c>
      <c r="O7" s="11">
        <v>1</v>
      </c>
      <c r="P7" s="11">
        <f>IFERROR(O7*0.5,"")</f>
        <v>0.5</v>
      </c>
      <c r="Q7" s="11">
        <v>4.5</v>
      </c>
    </row>
    <row r="8" spans="1:17" x14ac:dyDescent="0.25">
      <c r="A8" s="11">
        <v>4</v>
      </c>
      <c r="B8" s="11" t="s">
        <v>20</v>
      </c>
      <c r="C8" s="11" t="s">
        <v>21</v>
      </c>
      <c r="D8" s="11" t="s">
        <v>36</v>
      </c>
      <c r="E8" s="11" t="s">
        <v>22</v>
      </c>
      <c r="F8" s="11" t="s">
        <v>28</v>
      </c>
      <c r="G8" s="11">
        <v>5.78</v>
      </c>
      <c r="H8" s="11">
        <f t="shared" ref="H8:H11" si="0"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1</v>
      </c>
      <c r="I8" s="11"/>
      <c r="J8" s="11"/>
      <c r="K8" s="11"/>
      <c r="L8" s="11"/>
      <c r="M8" s="11"/>
      <c r="N8" s="11"/>
      <c r="O8" s="11"/>
      <c r="P8" s="11"/>
      <c r="Q8" s="11">
        <v>1</v>
      </c>
    </row>
    <row r="9" spans="1:17" x14ac:dyDescent="0.25">
      <c r="A9" s="11">
        <v>5</v>
      </c>
      <c r="B9" s="11" t="s">
        <v>20</v>
      </c>
      <c r="C9" s="11" t="s">
        <v>21</v>
      </c>
      <c r="D9" s="11" t="s">
        <v>37</v>
      </c>
      <c r="E9" s="11" t="s">
        <v>22</v>
      </c>
      <c r="F9" s="11" t="s">
        <v>29</v>
      </c>
      <c r="G9" s="11">
        <v>6.11</v>
      </c>
      <c r="H9" s="11">
        <f t="shared" si="0"/>
        <v>1.5</v>
      </c>
      <c r="I9" s="11"/>
      <c r="J9" s="11">
        <f t="shared" ref="J9" si="1">IF(I9="IV",0,IF(I9="III-Mjaftueshem",2,IF(I9="III-Mire",3,(IF(I9="III-Shume mire dhe shkelqyeshem",4,IF(I9="II-Mjaftueshem",5,IF(I9="II-Mire",6,IF(I9="II-Shume mire dhe shkelqyeshem",7,IF(I9="I-Mjaftueshem",8,IF(I9="I-Mire",9,IF(I9="I-Shume mire dhe shkelqyeshem",10,0)))))))))))</f>
        <v>0</v>
      </c>
      <c r="K9" s="11" t="s">
        <v>30</v>
      </c>
      <c r="L9" s="11">
        <f t="shared" ref="L9" si="2">IF(K9="IAL",1,IF(K9="B2",2,0))</f>
        <v>2</v>
      </c>
      <c r="M9" s="11" t="s">
        <v>27</v>
      </c>
      <c r="N9" s="11">
        <f t="shared" ref="N9" si="3">IF(M9="1 Kredit",1,IF(M9="2 Kredite",2,IF(M9="Mbi 3 Kredite",3,0)))</f>
        <v>3</v>
      </c>
      <c r="O9" s="11">
        <v>2</v>
      </c>
      <c r="P9" s="11">
        <f t="shared" ref="P9" si="4">IFERROR(O9*0.5,"")</f>
        <v>1</v>
      </c>
      <c r="Q9" s="11">
        <v>7.5</v>
      </c>
    </row>
    <row r="10" spans="1:17" x14ac:dyDescent="0.25">
      <c r="A10" s="12">
        <v>6</v>
      </c>
      <c r="B10" s="11" t="s">
        <v>20</v>
      </c>
      <c r="C10" s="11" t="s">
        <v>21</v>
      </c>
      <c r="D10" s="12" t="s">
        <v>38</v>
      </c>
      <c r="E10" s="11" t="s">
        <v>22</v>
      </c>
      <c r="F10" s="11" t="s">
        <v>29</v>
      </c>
      <c r="G10" s="12">
        <v>7.44</v>
      </c>
      <c r="H10" s="12">
        <f t="shared" si="0"/>
        <v>2.5</v>
      </c>
      <c r="I10" s="12"/>
      <c r="J10" s="12"/>
      <c r="K10" s="11" t="s">
        <v>31</v>
      </c>
      <c r="L10" s="12">
        <v>1</v>
      </c>
      <c r="M10" s="11" t="s">
        <v>27</v>
      </c>
      <c r="N10" s="12">
        <v>3</v>
      </c>
      <c r="O10" s="12">
        <v>2</v>
      </c>
      <c r="P10" s="12">
        <v>1</v>
      </c>
      <c r="Q10" s="12">
        <v>7.5</v>
      </c>
    </row>
    <row r="11" spans="1:17" x14ac:dyDescent="0.25">
      <c r="A11" s="12">
        <v>7</v>
      </c>
      <c r="B11" s="11" t="s">
        <v>20</v>
      </c>
      <c r="C11" s="11" t="s">
        <v>21</v>
      </c>
      <c r="D11" s="12" t="s">
        <v>38</v>
      </c>
      <c r="E11" s="11" t="s">
        <v>22</v>
      </c>
      <c r="F11" s="12" t="s">
        <v>32</v>
      </c>
      <c r="G11" s="12">
        <v>6.97</v>
      </c>
      <c r="H11" s="12">
        <f t="shared" si="0"/>
        <v>2</v>
      </c>
      <c r="I11" s="12"/>
      <c r="J11" s="12"/>
      <c r="K11" s="11" t="s">
        <v>31</v>
      </c>
      <c r="L11" s="12">
        <v>1</v>
      </c>
      <c r="M11" s="11" t="s">
        <v>27</v>
      </c>
      <c r="N11" s="12">
        <v>3</v>
      </c>
      <c r="O11" s="12">
        <v>2</v>
      </c>
      <c r="P11" s="12">
        <v>1</v>
      </c>
      <c r="Q11" s="12">
        <v>7</v>
      </c>
    </row>
  </sheetData>
  <mergeCells count="14">
    <mergeCell ref="Q3:Q4"/>
    <mergeCell ref="H3:H4"/>
    <mergeCell ref="I3:I4"/>
    <mergeCell ref="J3:J4"/>
    <mergeCell ref="K3:L3"/>
    <mergeCell ref="M3:N3"/>
    <mergeCell ref="O3:P3"/>
    <mergeCell ref="D3:D4"/>
    <mergeCell ref="E3:E4"/>
    <mergeCell ref="F3:F4"/>
    <mergeCell ref="G3:G4"/>
    <mergeCell ref="A3:A4"/>
    <mergeCell ref="B3:B4"/>
    <mergeCell ref="C3:C4"/>
  </mergeCells>
  <conditionalFormatting sqref="G5:G9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allowBlank="1" showErrorMessage="1" sqref="F5:F11" xr:uid="{DCF4623E-C617-4A1C-B6E8-7A4668DCCB2F}"/>
    <dataValidation type="list" allowBlank="1" showErrorMessage="1" sqref="B5:B11" xr:uid="{5B5BAB30-BB80-4CBB-9D46-932CFDCB6B54}">
      <formula1>"DRAP DURRËS,DRAP LEZHË,DRAP KORÇË,DRAP FIER"</formula1>
    </dataValidation>
    <dataValidation type="list" allowBlank="1" showErrorMessage="1" sqref="M5:M11" xr:uid="{687C4CE4-CF16-4EB5-B2A3-AE7E57B5A2D8}">
      <formula1>"1 Kredit,2 Kredite,Mbi 3 Kredite"</formula1>
    </dataValidation>
    <dataValidation type="decimal" allowBlank="1" showErrorMessage="1" sqref="O5:O9" xr:uid="{6DC85393-0925-43A6-9F75-0AB45149D88C}">
      <formula1>0</formula1>
      <formula2>50</formula2>
    </dataValidation>
    <dataValidation type="list" allowBlank="1" showErrorMessage="1" sqref="K5:K11" xr:uid="{00624D4E-3F32-48D9-BD7B-E82BD777F325}">
      <formula1>"IAL,B2"</formula1>
    </dataValidation>
    <dataValidation type="list" allowBlank="1" showErrorMessage="1" sqref="I5:I9" xr:uid="{7823E321-099D-41EB-A7CC-C723BC2CDC47}">
      <formula1>"IV,III-Mjaftueshem,III-Mire,III-Shume mire dhe shkelqyeshem,II-Mjaftueshem,II-Mire,II-Shume mire dhe shkelqyeshem,I-Mjaftueshem,I-Mire,I-Shume mire dhe shkelqyeshem"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2024-09-05T18:34:06Z</dcterms:created>
  <dcterms:modified xsi:type="dcterms:W3CDTF">2024-09-05T18:36:57Z</dcterms:modified>
</cp:coreProperties>
</file>